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18135" windowHeight="11760"/>
  </bookViews>
  <sheets>
    <sheet name="마권매출관련제세납부실적(2011~2013년)" sheetId="1" r:id="rId1"/>
  </sheets>
  <calcPr calcId="145621"/>
</workbook>
</file>

<file path=xl/calcChain.xml><?xml version="1.0" encoding="utf-8"?>
<calcChain xmlns="http://schemas.openxmlformats.org/spreadsheetml/2006/main">
  <c r="D35" i="1"/>
  <c r="D30"/>
  <c r="D25"/>
  <c r="D13"/>
  <c r="N38" l="1"/>
  <c r="N37"/>
  <c r="N36"/>
  <c r="N34"/>
  <c r="N33"/>
  <c r="N32"/>
  <c r="N31"/>
  <c r="N29"/>
  <c r="N28"/>
  <c r="N27"/>
  <c r="N26"/>
  <c r="N24"/>
  <c r="N23"/>
  <c r="N22"/>
  <c r="N21"/>
  <c r="N20"/>
  <c r="N19"/>
  <c r="N18"/>
  <c r="N17"/>
  <c r="N16"/>
  <c r="N15"/>
  <c r="N14"/>
  <c r="N12"/>
  <c r="N11"/>
  <c r="N10"/>
  <c r="N9"/>
  <c r="N8"/>
  <c r="N7"/>
  <c r="N6"/>
  <c r="N5"/>
  <c r="N4"/>
  <c r="M38"/>
  <c r="M37"/>
  <c r="M36"/>
  <c r="M34"/>
  <c r="M33"/>
  <c r="M32"/>
  <c r="M31"/>
  <c r="M29"/>
  <c r="M28"/>
  <c r="M27"/>
  <c r="M26"/>
  <c r="M24"/>
  <c r="M23"/>
  <c r="M22"/>
  <c r="M21"/>
  <c r="M20"/>
  <c r="M19"/>
  <c r="M18"/>
  <c r="M17"/>
  <c r="M16"/>
  <c r="M15"/>
  <c r="M14"/>
  <c r="M12"/>
  <c r="M11"/>
  <c r="M10"/>
  <c r="M9"/>
  <c r="M8"/>
  <c r="M7"/>
  <c r="M6"/>
  <c r="M5"/>
  <c r="M4"/>
  <c r="L30"/>
  <c r="L35"/>
  <c r="G38"/>
  <c r="G37"/>
  <c r="G36"/>
  <c r="G34"/>
  <c r="G33"/>
  <c r="G32"/>
  <c r="G31"/>
  <c r="G29"/>
  <c r="G28"/>
  <c r="G27"/>
  <c r="G26"/>
  <c r="G24"/>
  <c r="G23"/>
  <c r="G22"/>
  <c r="G21"/>
  <c r="G20"/>
  <c r="G19"/>
  <c r="G18"/>
  <c r="G17"/>
  <c r="G16"/>
  <c r="G15"/>
  <c r="G14"/>
  <c r="G12"/>
  <c r="G11"/>
  <c r="G10"/>
  <c r="G9"/>
  <c r="G8"/>
  <c r="G7"/>
  <c r="G6"/>
  <c r="G5"/>
  <c r="G4"/>
  <c r="E35"/>
  <c r="F35"/>
  <c r="H35"/>
  <c r="E30"/>
  <c r="F30"/>
  <c r="H30"/>
  <c r="E25"/>
  <c r="F25"/>
  <c r="H25"/>
  <c r="E13"/>
  <c r="F13"/>
  <c r="H13"/>
  <c r="J38"/>
  <c r="J37"/>
  <c r="J36"/>
  <c r="J34"/>
  <c r="J33"/>
  <c r="J32"/>
  <c r="J31"/>
  <c r="J29"/>
  <c r="J28"/>
  <c r="J27"/>
  <c r="J26"/>
  <c r="J24"/>
  <c r="J23"/>
  <c r="J22"/>
  <c r="J21"/>
  <c r="J20"/>
  <c r="J19"/>
  <c r="J18"/>
  <c r="J17"/>
  <c r="J16"/>
  <c r="J15"/>
  <c r="J14"/>
  <c r="J5"/>
  <c r="J6"/>
  <c r="J7"/>
  <c r="J8"/>
  <c r="J9"/>
  <c r="J10"/>
  <c r="J11"/>
  <c r="J12"/>
  <c r="J4"/>
  <c r="G39"/>
  <c r="I38"/>
  <c r="I37"/>
  <c r="I36"/>
  <c r="I34"/>
  <c r="I33"/>
  <c r="I32"/>
  <c r="I31"/>
  <c r="I29"/>
  <c r="I28"/>
  <c r="I27"/>
  <c r="I26"/>
  <c r="I24"/>
  <c r="I23"/>
  <c r="I22"/>
  <c r="I21"/>
  <c r="I20"/>
  <c r="I19"/>
  <c r="I18"/>
  <c r="I17"/>
  <c r="I16"/>
  <c r="I15"/>
  <c r="I14"/>
  <c r="I12"/>
  <c r="I11"/>
  <c r="I10"/>
  <c r="I9"/>
  <c r="I8"/>
  <c r="I7"/>
  <c r="I6"/>
  <c r="I5"/>
  <c r="I4"/>
  <c r="K4" l="1"/>
  <c r="K17"/>
  <c r="K20"/>
  <c r="K24"/>
  <c r="K34"/>
  <c r="O6"/>
  <c r="O10"/>
  <c r="O15"/>
  <c r="G25"/>
  <c r="O18"/>
  <c r="O27"/>
  <c r="O37"/>
  <c r="K29"/>
  <c r="K5"/>
  <c r="K9"/>
  <c r="K27"/>
  <c r="J35"/>
  <c r="O7"/>
  <c r="O11"/>
  <c r="O20"/>
  <c r="O24"/>
  <c r="K8"/>
  <c r="K12"/>
  <c r="K7"/>
  <c r="K11"/>
  <c r="J13"/>
  <c r="O31"/>
  <c r="K28"/>
  <c r="K33"/>
  <c r="K6"/>
  <c r="K10"/>
  <c r="K15"/>
  <c r="K19"/>
  <c r="K22"/>
  <c r="K32"/>
  <c r="K37"/>
  <c r="J25"/>
  <c r="J30"/>
  <c r="O38"/>
  <c r="K14"/>
  <c r="K18"/>
  <c r="K21"/>
  <c r="K26"/>
  <c r="K31"/>
  <c r="K36"/>
  <c r="K16"/>
  <c r="K23"/>
  <c r="K38"/>
  <c r="N13"/>
  <c r="O8"/>
  <c r="O12"/>
  <c r="I25"/>
  <c r="I13"/>
  <c r="O28"/>
  <c r="M35"/>
  <c r="O32"/>
  <c r="G13"/>
  <c r="I35"/>
  <c r="G35"/>
  <c r="O21"/>
  <c r="I30"/>
  <c r="G30"/>
  <c r="O29"/>
  <c r="O34"/>
  <c r="N35"/>
  <c r="O26"/>
  <c r="M25"/>
  <c r="N25"/>
  <c r="O23"/>
  <c r="O16"/>
  <c r="O5"/>
  <c r="O9"/>
  <c r="O36"/>
  <c r="N30"/>
  <c r="O17"/>
  <c r="O22"/>
  <c r="O19"/>
  <c r="M13"/>
  <c r="L25"/>
  <c r="O14"/>
  <c r="L13"/>
  <c r="M30"/>
  <c r="O4"/>
  <c r="O33"/>
  <c r="K13" l="1"/>
  <c r="O35"/>
  <c r="K35"/>
  <c r="K25"/>
  <c r="K30"/>
  <c r="O30"/>
  <c r="O25"/>
  <c r="O13"/>
  <c r="K1048566" l="1"/>
</calcChain>
</file>

<file path=xl/sharedStrings.xml><?xml version="1.0" encoding="utf-8"?>
<sst xmlns="http://schemas.openxmlformats.org/spreadsheetml/2006/main" count="95" uniqueCount="81">
  <si>
    <t>구  분
(단위 : 천원)</t>
    <phoneticPr fontId="4" type="noConversion"/>
  </si>
  <si>
    <t>사업장</t>
    <phoneticPr fontId="4" type="noConversion"/>
  </si>
  <si>
    <t>2011년</t>
    <phoneticPr fontId="4" type="noConversion"/>
  </si>
  <si>
    <t>2012년</t>
    <phoneticPr fontId="4" type="noConversion"/>
  </si>
  <si>
    <t>레저세</t>
    <phoneticPr fontId="4" type="noConversion"/>
  </si>
  <si>
    <t>지방교육세</t>
    <phoneticPr fontId="4" type="noConversion"/>
  </si>
  <si>
    <t>계</t>
    <phoneticPr fontId="4" type="noConversion"/>
  </si>
  <si>
    <t>광명시</t>
    <phoneticPr fontId="4" type="noConversion"/>
  </si>
  <si>
    <t>구리시</t>
    <phoneticPr fontId="4" type="noConversion"/>
  </si>
  <si>
    <t>부천시</t>
    <phoneticPr fontId="4" type="noConversion"/>
  </si>
  <si>
    <t>시흥시</t>
    <phoneticPr fontId="4" type="noConversion"/>
  </si>
  <si>
    <t>성남시</t>
    <phoneticPr fontId="4" type="noConversion"/>
  </si>
  <si>
    <t>수원시</t>
    <phoneticPr fontId="4" type="noConversion"/>
  </si>
  <si>
    <t>안산시</t>
    <phoneticPr fontId="4" type="noConversion"/>
  </si>
  <si>
    <t>고양시</t>
    <phoneticPr fontId="4" type="noConversion"/>
  </si>
  <si>
    <t>의정부시</t>
    <phoneticPr fontId="4" type="noConversion"/>
  </si>
  <si>
    <t>소계</t>
    <phoneticPr fontId="4" type="noConversion"/>
  </si>
  <si>
    <t>서울시</t>
    <phoneticPr fontId="4" type="noConversion"/>
  </si>
  <si>
    <t>종로구</t>
    <phoneticPr fontId="4" type="noConversion"/>
  </si>
  <si>
    <t>강남구</t>
    <phoneticPr fontId="4" type="noConversion"/>
  </si>
  <si>
    <t>영등포구</t>
    <phoneticPr fontId="4" type="noConversion"/>
  </si>
  <si>
    <t>도봉구</t>
    <phoneticPr fontId="4" type="noConversion"/>
  </si>
  <si>
    <t>강동구</t>
    <phoneticPr fontId="4" type="noConversion"/>
  </si>
  <si>
    <t>중랑구</t>
    <phoneticPr fontId="4" type="noConversion"/>
  </si>
  <si>
    <t>성동구</t>
    <phoneticPr fontId="4" type="noConversion"/>
  </si>
  <si>
    <t>용산구</t>
    <phoneticPr fontId="4" type="noConversion"/>
  </si>
  <si>
    <t>강북구</t>
    <phoneticPr fontId="4" type="noConversion"/>
  </si>
  <si>
    <t>동대문구</t>
    <phoneticPr fontId="4" type="noConversion"/>
  </si>
  <si>
    <t>인천시</t>
    <phoneticPr fontId="4" type="noConversion"/>
  </si>
  <si>
    <t>중구</t>
    <phoneticPr fontId="4" type="noConversion"/>
  </si>
  <si>
    <t>부평구</t>
    <phoneticPr fontId="4" type="noConversion"/>
  </si>
  <si>
    <t>연수구</t>
    <phoneticPr fontId="4" type="noConversion"/>
  </si>
  <si>
    <t>남구</t>
    <phoneticPr fontId="4" type="noConversion"/>
  </si>
  <si>
    <t>대전시</t>
    <phoneticPr fontId="4" type="noConversion"/>
  </si>
  <si>
    <t>서구</t>
    <phoneticPr fontId="4" type="noConversion"/>
  </si>
  <si>
    <t>광주시</t>
    <phoneticPr fontId="4" type="noConversion"/>
  </si>
  <si>
    <t>동구</t>
    <phoneticPr fontId="4" type="noConversion"/>
  </si>
  <si>
    <t>부산시</t>
    <phoneticPr fontId="4" type="noConversion"/>
  </si>
  <si>
    <t>연제구</t>
    <phoneticPr fontId="4" type="noConversion"/>
  </si>
  <si>
    <t>대구시</t>
    <phoneticPr fontId="4" type="noConversion"/>
  </si>
  <si>
    <t>달성군</t>
    <phoneticPr fontId="4" type="noConversion"/>
  </si>
  <si>
    <t>천안시</t>
    <phoneticPr fontId="4" type="noConversion"/>
  </si>
  <si>
    <t>창원시</t>
    <phoneticPr fontId="4" type="noConversion"/>
  </si>
  <si>
    <t>감면세액</t>
    <phoneticPr fontId="4" type="noConversion"/>
  </si>
  <si>
    <t>농특세</t>
    <phoneticPr fontId="3" type="noConversion"/>
  </si>
  <si>
    <t>소계</t>
    <phoneticPr fontId="4" type="noConversion"/>
  </si>
  <si>
    <t>2013년</t>
    <phoneticPr fontId="4" type="noConversion"/>
  </si>
  <si>
    <t>광명지사</t>
  </si>
  <si>
    <t>구리지사</t>
  </si>
  <si>
    <t>부천지사</t>
  </si>
  <si>
    <t>시흥지사</t>
  </si>
  <si>
    <t>분당지사</t>
  </si>
  <si>
    <t>수원지사</t>
  </si>
  <si>
    <t>안산지사</t>
  </si>
  <si>
    <t>일산지사</t>
  </si>
  <si>
    <t>의정부지사</t>
  </si>
  <si>
    <t>선릉지사</t>
  </si>
  <si>
    <t>영등포지사</t>
  </si>
  <si>
    <t>강동지사</t>
  </si>
  <si>
    <t>중랑지사</t>
  </si>
  <si>
    <t>성동지사</t>
  </si>
  <si>
    <t>강남지사</t>
  </si>
  <si>
    <t>용산지사</t>
  </si>
  <si>
    <t>강북지사</t>
  </si>
  <si>
    <t>동대문지사</t>
  </si>
  <si>
    <t>인천연수지사</t>
  </si>
  <si>
    <t>인천남구지사</t>
  </si>
  <si>
    <t>대전지사</t>
  </si>
  <si>
    <t>광주지사</t>
  </si>
  <si>
    <t>부산연제지사</t>
  </si>
  <si>
    <t>대구지사</t>
  </si>
  <si>
    <t>천안지사</t>
  </si>
  <si>
    <t>창원지사</t>
  </si>
  <si>
    <t>종로지사</t>
    <phoneticPr fontId="3" type="noConversion"/>
  </si>
  <si>
    <t>도봉지사</t>
    <phoneticPr fontId="3" type="noConversion"/>
  </si>
  <si>
    <t>인천중구지사</t>
    <phoneticPr fontId="3" type="noConversion"/>
  </si>
  <si>
    <t>인천부평지사</t>
    <phoneticPr fontId="3" type="noConversion"/>
  </si>
  <si>
    <t>부산동구지사</t>
    <phoneticPr fontId="3" type="noConversion"/>
  </si>
  <si>
    <t xml:space="preserve"> □ 한국마사회 장외발매소 지자체별 납부실적(발생기준) [단위 : 천원]</t>
    <phoneticPr fontId="4" type="noConversion"/>
  </si>
  <si>
    <t>※ 지방세 : 레저세, 지방교육세</t>
    <phoneticPr fontId="3" type="noConversion"/>
  </si>
  <si>
    <t>※ 국세 : 농특세(농어촌특별세)</t>
    <phoneticPr fontId="3" type="noConversion"/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</si>
</sst>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#,##0_ "/>
    <numFmt numFmtId="178" formatCode="_ * #,##0_ ;_ * \-#,##0_ ;_ * &quot;-&quot;_ ;_ @_ "/>
    <numFmt numFmtId="179" formatCode="_ * #,##0.00_ ;_ * \-#,##0.00_ ;_ * &quot;-&quot;??_ ;_ @_ 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9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77" fontId="7" fillId="0" borderId="0">
      <alignment horizontal="center"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/>
  </cellStyleXfs>
  <cellXfs count="44">
    <xf numFmtId="0" fontId="0" fillId="0" borderId="0" xfId="0"/>
    <xf numFmtId="176" fontId="5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176" fontId="2" fillId="3" borderId="10" xfId="2" applyNumberFormat="1" applyFont="1" applyFill="1" applyBorder="1" applyAlignment="1">
      <alignment horizontal="center" vertical="center"/>
    </xf>
    <xf numFmtId="176" fontId="5" fillId="0" borderId="8" xfId="2" applyNumberFormat="1" applyFont="1" applyBorder="1" applyAlignment="1">
      <alignment vertical="center"/>
    </xf>
    <xf numFmtId="0" fontId="5" fillId="0" borderId="8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176" fontId="5" fillId="0" borderId="8" xfId="1" applyNumberFormat="1" applyFont="1" applyBorder="1" applyAlignment="1">
      <alignment vertical="center"/>
    </xf>
    <xf numFmtId="176" fontId="5" fillId="4" borderId="8" xfId="1" applyNumberFormat="1" applyFont="1" applyFill="1" applyBorder="1" applyAlignment="1">
      <alignment vertical="center"/>
    </xf>
    <xf numFmtId="176" fontId="2" fillId="5" borderId="6" xfId="2" applyNumberFormat="1" applyFont="1" applyFill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13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2" fillId="5" borderId="8" xfId="2" applyFont="1" applyFill="1" applyBorder="1" applyAlignment="1">
      <alignment horizontal="center" vertical="center"/>
    </xf>
    <xf numFmtId="0" fontId="2" fillId="5" borderId="14" xfId="2" applyFont="1" applyFill="1" applyBorder="1" applyAlignment="1">
      <alignment horizontal="center" vertical="center"/>
    </xf>
    <xf numFmtId="176" fontId="6" fillId="0" borderId="10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12" xfId="2" applyNumberFormat="1" applyFont="1" applyBorder="1" applyAlignment="1">
      <alignment vertical="center"/>
    </xf>
    <xf numFmtId="176" fontId="2" fillId="6" borderId="10" xfId="2" applyNumberFormat="1" applyFont="1" applyFill="1" applyBorder="1" applyAlignment="1">
      <alignment horizontal="center" vertical="center"/>
    </xf>
    <xf numFmtId="176" fontId="2" fillId="7" borderId="10" xfId="2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0" xfId="0" applyFont="1" applyAlignment="1">
      <alignment vertical="center"/>
    </xf>
    <xf numFmtId="176" fontId="6" fillId="3" borderId="16" xfId="0" applyNumberFormat="1" applyFont="1" applyFill="1" applyBorder="1" applyAlignment="1">
      <alignment horizontal="center" vertical="center"/>
    </xf>
    <xf numFmtId="176" fontId="6" fillId="3" borderId="17" xfId="0" applyNumberFormat="1" applyFont="1" applyFill="1" applyBorder="1" applyAlignment="1">
      <alignment horizontal="center" vertical="center"/>
    </xf>
    <xf numFmtId="0" fontId="2" fillId="0" borderId="13" xfId="2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5" borderId="7" xfId="2" applyFont="1" applyFill="1" applyBorder="1" applyAlignment="1">
      <alignment horizontal="center" vertical="center"/>
    </xf>
    <xf numFmtId="0" fontId="2" fillId="5" borderId="15" xfId="2" applyFont="1" applyFill="1" applyBorder="1" applyAlignment="1">
      <alignment horizontal="center" vertical="center"/>
    </xf>
    <xf numFmtId="176" fontId="2" fillId="6" borderId="8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176" fontId="2" fillId="3" borderId="7" xfId="2" applyNumberFormat="1" applyFont="1" applyFill="1" applyBorder="1" applyAlignment="1">
      <alignment horizontal="center" vertical="center"/>
    </xf>
    <xf numFmtId="176" fontId="2" fillId="3" borderId="5" xfId="2" applyNumberFormat="1" applyFont="1" applyFill="1" applyBorder="1" applyAlignment="1">
      <alignment horizontal="center" vertical="center"/>
    </xf>
    <xf numFmtId="176" fontId="2" fillId="3" borderId="6" xfId="2" applyNumberFormat="1" applyFont="1" applyFill="1" applyBorder="1" applyAlignment="1">
      <alignment horizontal="center" vertical="center"/>
    </xf>
    <xf numFmtId="176" fontId="2" fillId="7" borderId="8" xfId="2" applyNumberFormat="1" applyFont="1" applyFill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5" borderId="8" xfId="2" applyFont="1" applyFill="1" applyBorder="1" applyAlignment="1">
      <alignment horizontal="center" vertical="center"/>
    </xf>
    <xf numFmtId="0" fontId="2" fillId="5" borderId="14" xfId="2" applyFont="1" applyFill="1" applyBorder="1" applyAlignment="1">
      <alignment horizontal="center" vertical="center"/>
    </xf>
  </cellXfs>
  <cellStyles count="11">
    <cellStyle name="Comma [0]_laroux" xfId="6"/>
    <cellStyle name="Comma_laroux" xfId="7"/>
    <cellStyle name="Currency [0]_laroux" xfId="8"/>
    <cellStyle name="Currency_laroux" xfId="9"/>
    <cellStyle name="Normal_laroux" xfId="10"/>
    <cellStyle name="기본" xfId="3"/>
    <cellStyle name="쉼표 [0]" xfId="1" builtinId="6"/>
    <cellStyle name="콤마 [0]_'02년 발매원운영계획" xfId="4"/>
    <cellStyle name="콤마_'02년 발매원운영계획" xfId="5"/>
    <cellStyle name="표준" xfId="0" builtinId="0"/>
    <cellStyle name="표준_국감준비자료(국세,지방세 납부('01(1).'02 ,03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48566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7" sqref="D7"/>
    </sheetView>
  </sheetViews>
  <sheetFormatPr defaultRowHeight="13.5"/>
  <cols>
    <col min="1" max="1" width="5.6640625" style="17" bestFit="1" customWidth="1"/>
    <col min="2" max="2" width="7.109375" style="17" bestFit="1" customWidth="1"/>
    <col min="3" max="3" width="11" style="17" bestFit="1" customWidth="1"/>
    <col min="4" max="7" width="11.88671875" style="18" customWidth="1"/>
    <col min="8" max="9" width="10.6640625" style="17" bestFit="1" customWidth="1"/>
    <col min="10" max="10" width="10.6640625" style="17" customWidth="1"/>
    <col min="11" max="11" width="12" style="17" bestFit="1" customWidth="1"/>
    <col min="12" max="14" width="10.6640625" style="17" bestFit="1" customWidth="1"/>
    <col min="15" max="15" width="12" style="17" bestFit="1" customWidth="1"/>
    <col min="16" max="16384" width="8.88671875" style="17"/>
  </cols>
  <sheetData>
    <row r="1" spans="1:15" s="2" customFormat="1" ht="21" customHeight="1" thickBot="1">
      <c r="A1" s="22" t="s">
        <v>78</v>
      </c>
      <c r="B1" s="22"/>
      <c r="C1" s="22"/>
      <c r="D1" s="1"/>
      <c r="E1" s="1"/>
      <c r="F1" s="1"/>
      <c r="G1" s="1"/>
    </row>
    <row r="2" spans="1:15" s="2" customFormat="1">
      <c r="A2" s="31" t="s">
        <v>0</v>
      </c>
      <c r="B2" s="32"/>
      <c r="C2" s="35" t="s">
        <v>1</v>
      </c>
      <c r="D2" s="37" t="s">
        <v>2</v>
      </c>
      <c r="E2" s="38"/>
      <c r="F2" s="38"/>
      <c r="G2" s="39"/>
      <c r="H2" s="40" t="s">
        <v>3</v>
      </c>
      <c r="I2" s="40"/>
      <c r="J2" s="40"/>
      <c r="K2" s="40"/>
      <c r="L2" s="30" t="s">
        <v>46</v>
      </c>
      <c r="M2" s="30"/>
      <c r="N2" s="30"/>
      <c r="O2" s="30"/>
    </row>
    <row r="3" spans="1:15" s="2" customFormat="1" ht="14.25" thickBot="1">
      <c r="A3" s="33"/>
      <c r="B3" s="34"/>
      <c r="C3" s="36"/>
      <c r="D3" s="3" t="s">
        <v>4</v>
      </c>
      <c r="E3" s="3" t="s">
        <v>5</v>
      </c>
      <c r="F3" s="3" t="s">
        <v>44</v>
      </c>
      <c r="G3" s="3" t="s">
        <v>6</v>
      </c>
      <c r="H3" s="21" t="s">
        <v>4</v>
      </c>
      <c r="I3" s="21" t="s">
        <v>5</v>
      </c>
      <c r="J3" s="21" t="s">
        <v>44</v>
      </c>
      <c r="K3" s="21" t="s">
        <v>6</v>
      </c>
      <c r="L3" s="20" t="s">
        <v>4</v>
      </c>
      <c r="M3" s="20" t="s">
        <v>5</v>
      </c>
      <c r="N3" s="20" t="s">
        <v>44</v>
      </c>
      <c r="O3" s="20" t="s">
        <v>6</v>
      </c>
    </row>
    <row r="4" spans="1:15" s="2" customFormat="1">
      <c r="A4" s="41"/>
      <c r="B4" s="5" t="s">
        <v>7</v>
      </c>
      <c r="C4" s="6" t="s">
        <v>47</v>
      </c>
      <c r="D4" s="8">
        <v>9078158.0899999999</v>
      </c>
      <c r="E4" s="7">
        <v>3631263.23</v>
      </c>
      <c r="F4" s="7">
        <v>1815631.618</v>
      </c>
      <c r="G4" s="4">
        <f>SUM(D4:F4)</f>
        <v>14525052.938000001</v>
      </c>
      <c r="H4" s="4">
        <v>8748431.8849999998</v>
      </c>
      <c r="I4" s="4">
        <f t="shared" ref="I4:I38" si="0">H4*0.4</f>
        <v>3499372.7540000002</v>
      </c>
      <c r="J4" s="4">
        <f>H4*0.2</f>
        <v>1749686.3770000001</v>
      </c>
      <c r="K4" s="4">
        <f>SUM(H4:J4)</f>
        <v>13997491.016000001</v>
      </c>
      <c r="L4" s="19">
        <v>7053380.165</v>
      </c>
      <c r="M4" s="4">
        <f>L4*0.4</f>
        <v>2821352.0660000001</v>
      </c>
      <c r="N4" s="19">
        <f t="shared" ref="N4:N12" si="1">L4*0.2</f>
        <v>1410676.0330000001</v>
      </c>
      <c r="O4" s="4">
        <f>SUM(L4:N4)</f>
        <v>11285408.264</v>
      </c>
    </row>
    <row r="5" spans="1:15" s="2" customFormat="1">
      <c r="A5" s="41"/>
      <c r="B5" s="5" t="s">
        <v>8</v>
      </c>
      <c r="C5" s="6" t="s">
        <v>48</v>
      </c>
      <c r="D5" s="8">
        <v>6690661.1299999999</v>
      </c>
      <c r="E5" s="7">
        <v>2676264.44</v>
      </c>
      <c r="F5" s="7">
        <v>1338132.226</v>
      </c>
      <c r="G5" s="4">
        <f t="shared" ref="G5:G38" si="2">SUM(D5:F5)</f>
        <v>10705057.796</v>
      </c>
      <c r="H5" s="4">
        <v>6803249.7000000002</v>
      </c>
      <c r="I5" s="4">
        <f t="shared" si="0"/>
        <v>2721299.8800000004</v>
      </c>
      <c r="J5" s="4">
        <f t="shared" ref="J5:J12" si="3">H5*0.2</f>
        <v>1360649.9400000002</v>
      </c>
      <c r="K5" s="4">
        <f t="shared" ref="K5:K38" si="4">SUM(H5:J5)</f>
        <v>10885199.52</v>
      </c>
      <c r="L5" s="19">
        <v>6526783.71</v>
      </c>
      <c r="M5" s="4">
        <f t="shared" ref="M5:M12" si="5">L5*0.4</f>
        <v>2610713.4840000002</v>
      </c>
      <c r="N5" s="19">
        <f t="shared" si="1"/>
        <v>1305356.7420000001</v>
      </c>
      <c r="O5" s="4">
        <f t="shared" ref="O5:O38" si="6">SUM(L5:N5)</f>
        <v>10442853.936000001</v>
      </c>
    </row>
    <row r="6" spans="1:15" s="2" customFormat="1">
      <c r="A6" s="41"/>
      <c r="B6" s="5" t="s">
        <v>9</v>
      </c>
      <c r="C6" s="6" t="s">
        <v>49</v>
      </c>
      <c r="D6" s="8">
        <v>8967485.7599999998</v>
      </c>
      <c r="E6" s="7">
        <v>3586994.29</v>
      </c>
      <c r="F6" s="7">
        <v>1793497.152</v>
      </c>
      <c r="G6" s="4">
        <f t="shared" si="2"/>
        <v>14347977.202000001</v>
      </c>
      <c r="H6" s="4">
        <v>9516809.4250000007</v>
      </c>
      <c r="I6" s="4">
        <f t="shared" si="0"/>
        <v>3806723.7700000005</v>
      </c>
      <c r="J6" s="4">
        <f t="shared" si="3"/>
        <v>1903361.8850000002</v>
      </c>
      <c r="K6" s="4">
        <f t="shared" si="4"/>
        <v>15226895.08</v>
      </c>
      <c r="L6" s="19">
        <v>9673310.1300000008</v>
      </c>
      <c r="M6" s="4">
        <f t="shared" si="5"/>
        <v>3869324.0520000006</v>
      </c>
      <c r="N6" s="19">
        <f t="shared" si="1"/>
        <v>1934662.0260000003</v>
      </c>
      <c r="O6" s="4">
        <f t="shared" si="6"/>
        <v>15477296.208000002</v>
      </c>
    </row>
    <row r="7" spans="1:15" s="2" customFormat="1">
      <c r="A7" s="41"/>
      <c r="B7" s="5" t="s">
        <v>10</v>
      </c>
      <c r="C7" s="6" t="s">
        <v>50</v>
      </c>
      <c r="D7" s="8">
        <v>9324465.6600000001</v>
      </c>
      <c r="E7" s="7">
        <v>3729786.26</v>
      </c>
      <c r="F7" s="7">
        <v>1864893.1320000002</v>
      </c>
      <c r="G7" s="4">
        <f t="shared" si="2"/>
        <v>14919145.052000001</v>
      </c>
      <c r="H7" s="4">
        <v>9021939.0899999999</v>
      </c>
      <c r="I7" s="4">
        <f t="shared" si="0"/>
        <v>3608775.6359999999</v>
      </c>
      <c r="J7" s="4">
        <f t="shared" si="3"/>
        <v>1804387.818</v>
      </c>
      <c r="K7" s="4">
        <f t="shared" si="4"/>
        <v>14435102.544</v>
      </c>
      <c r="L7" s="19">
        <v>9257221.8399999999</v>
      </c>
      <c r="M7" s="4">
        <f t="shared" si="5"/>
        <v>3702888.736</v>
      </c>
      <c r="N7" s="19">
        <f t="shared" si="1"/>
        <v>1851444.368</v>
      </c>
      <c r="O7" s="4">
        <f t="shared" si="6"/>
        <v>14811554.944</v>
      </c>
    </row>
    <row r="8" spans="1:15" s="2" customFormat="1">
      <c r="A8" s="41"/>
      <c r="B8" s="5" t="s">
        <v>11</v>
      </c>
      <c r="C8" s="6" t="s">
        <v>51</v>
      </c>
      <c r="D8" s="8">
        <v>15276431.609999999</v>
      </c>
      <c r="E8" s="7">
        <v>6110572.6399999997</v>
      </c>
      <c r="F8" s="7">
        <v>3055286.3220000002</v>
      </c>
      <c r="G8" s="4">
        <f t="shared" si="2"/>
        <v>24442290.572000001</v>
      </c>
      <c r="H8" s="4">
        <v>16031212.295</v>
      </c>
      <c r="I8" s="4">
        <f t="shared" si="0"/>
        <v>6412484.9180000005</v>
      </c>
      <c r="J8" s="4">
        <f t="shared" si="3"/>
        <v>3206242.4590000003</v>
      </c>
      <c r="K8" s="4">
        <f t="shared" si="4"/>
        <v>25649939.671999998</v>
      </c>
      <c r="L8" s="19">
        <v>15798995.82</v>
      </c>
      <c r="M8" s="4">
        <f t="shared" si="5"/>
        <v>6319598.3280000007</v>
      </c>
      <c r="N8" s="19">
        <f t="shared" si="1"/>
        <v>3159799.1640000003</v>
      </c>
      <c r="O8" s="4">
        <f t="shared" si="6"/>
        <v>25278393.312000003</v>
      </c>
    </row>
    <row r="9" spans="1:15" s="2" customFormat="1">
      <c r="A9" s="41"/>
      <c r="B9" s="5" t="s">
        <v>12</v>
      </c>
      <c r="C9" s="6" t="s">
        <v>52</v>
      </c>
      <c r="D9" s="8">
        <v>11041125.74</v>
      </c>
      <c r="E9" s="7">
        <v>4416450.28</v>
      </c>
      <c r="F9" s="7">
        <v>2208225.148</v>
      </c>
      <c r="G9" s="4">
        <f t="shared" si="2"/>
        <v>17665801.167999998</v>
      </c>
      <c r="H9" s="4">
        <v>11197370.02</v>
      </c>
      <c r="I9" s="4">
        <f t="shared" si="0"/>
        <v>4478948.0080000004</v>
      </c>
      <c r="J9" s="4">
        <f t="shared" si="3"/>
        <v>2239474.0040000002</v>
      </c>
      <c r="K9" s="4">
        <f t="shared" si="4"/>
        <v>17915792.032000002</v>
      </c>
      <c r="L9" s="19">
        <v>11716217.615</v>
      </c>
      <c r="M9" s="4">
        <f t="shared" si="5"/>
        <v>4686487.0460000001</v>
      </c>
      <c r="N9" s="19">
        <f t="shared" si="1"/>
        <v>2343243.523</v>
      </c>
      <c r="O9" s="4">
        <f t="shared" si="6"/>
        <v>18745948.184</v>
      </c>
    </row>
    <row r="10" spans="1:15" s="2" customFormat="1">
      <c r="A10" s="41"/>
      <c r="B10" s="5" t="s">
        <v>13</v>
      </c>
      <c r="C10" s="6" t="s">
        <v>53</v>
      </c>
      <c r="D10" s="8">
        <v>11431001.51</v>
      </c>
      <c r="E10" s="7">
        <v>4572400.5999999996</v>
      </c>
      <c r="F10" s="7">
        <v>2286200.3020000001</v>
      </c>
      <c r="G10" s="4">
        <f t="shared" si="2"/>
        <v>18289602.412</v>
      </c>
      <c r="H10" s="4">
        <v>11373594.6</v>
      </c>
      <c r="I10" s="4">
        <f t="shared" si="0"/>
        <v>4549437.84</v>
      </c>
      <c r="J10" s="4">
        <f t="shared" si="3"/>
        <v>2274718.92</v>
      </c>
      <c r="K10" s="4">
        <f t="shared" si="4"/>
        <v>18197751.359999999</v>
      </c>
      <c r="L10" s="19">
        <v>11314900.99</v>
      </c>
      <c r="M10" s="4">
        <f t="shared" si="5"/>
        <v>4525960.3960000006</v>
      </c>
      <c r="N10" s="19">
        <f t="shared" si="1"/>
        <v>2262980.1980000003</v>
      </c>
      <c r="O10" s="4">
        <f t="shared" si="6"/>
        <v>18103841.583999999</v>
      </c>
    </row>
    <row r="11" spans="1:15" s="2" customFormat="1">
      <c r="A11" s="41"/>
      <c r="B11" s="5" t="s">
        <v>14</v>
      </c>
      <c r="C11" s="6" t="s">
        <v>54</v>
      </c>
      <c r="D11" s="8">
        <v>13111287.300000001</v>
      </c>
      <c r="E11" s="7">
        <v>5244514.91</v>
      </c>
      <c r="F11" s="7">
        <v>2622257.4600000004</v>
      </c>
      <c r="G11" s="4">
        <f t="shared" si="2"/>
        <v>20978059.670000002</v>
      </c>
      <c r="H11" s="4">
        <v>13138615.98</v>
      </c>
      <c r="I11" s="4">
        <f t="shared" si="0"/>
        <v>5255446.3920000009</v>
      </c>
      <c r="J11" s="4">
        <f t="shared" si="3"/>
        <v>2627723.1960000005</v>
      </c>
      <c r="K11" s="4">
        <f t="shared" si="4"/>
        <v>21021785.568000004</v>
      </c>
      <c r="L11" s="19">
        <v>12940224.945</v>
      </c>
      <c r="M11" s="4">
        <f t="shared" si="5"/>
        <v>5176089.9780000001</v>
      </c>
      <c r="N11" s="19">
        <f t="shared" si="1"/>
        <v>2588044.9890000001</v>
      </c>
      <c r="O11" s="4">
        <f t="shared" si="6"/>
        <v>20704359.912</v>
      </c>
    </row>
    <row r="12" spans="1:15" s="2" customFormat="1">
      <c r="A12" s="41"/>
      <c r="B12" s="5" t="s">
        <v>15</v>
      </c>
      <c r="C12" s="6" t="s">
        <v>55</v>
      </c>
      <c r="D12" s="8">
        <v>8673301.8300000001</v>
      </c>
      <c r="E12" s="7">
        <v>3469320.72</v>
      </c>
      <c r="F12" s="7">
        <v>1734660.3660000002</v>
      </c>
      <c r="G12" s="4">
        <f t="shared" si="2"/>
        <v>13877282.916000001</v>
      </c>
      <c r="H12" s="4">
        <v>8975337.9299999997</v>
      </c>
      <c r="I12" s="4">
        <f t="shared" si="0"/>
        <v>3590135.1720000003</v>
      </c>
      <c r="J12" s="4">
        <f t="shared" si="3"/>
        <v>1795067.5860000001</v>
      </c>
      <c r="K12" s="4">
        <f t="shared" si="4"/>
        <v>14360540.688000001</v>
      </c>
      <c r="L12" s="19">
        <v>9042937.9049999993</v>
      </c>
      <c r="M12" s="4">
        <f t="shared" si="5"/>
        <v>3617175.162</v>
      </c>
      <c r="N12" s="19">
        <f t="shared" si="1"/>
        <v>1808587.581</v>
      </c>
      <c r="O12" s="4">
        <f t="shared" si="6"/>
        <v>14468700.648</v>
      </c>
    </row>
    <row r="13" spans="1:15" s="10" customFormat="1">
      <c r="A13" s="41"/>
      <c r="B13" s="42" t="s">
        <v>16</v>
      </c>
      <c r="C13" s="43"/>
      <c r="D13" s="9">
        <f>SUM(D4:D12)</f>
        <v>93593918.629999995</v>
      </c>
      <c r="E13" s="9">
        <f>SUM(E4:E12)</f>
        <v>37437567.370000005</v>
      </c>
      <c r="F13" s="9">
        <f>SUM(F4:F12)</f>
        <v>18718783.726000004</v>
      </c>
      <c r="G13" s="9">
        <f t="shared" si="2"/>
        <v>149750269.72600001</v>
      </c>
      <c r="H13" s="9">
        <f>SUM(H4:H12)</f>
        <v>94806560.925000012</v>
      </c>
      <c r="I13" s="9">
        <f>SUM(I4:I12)</f>
        <v>37922624.369999997</v>
      </c>
      <c r="J13" s="9">
        <f>SUM(J4:J12)</f>
        <v>18961312.184999999</v>
      </c>
      <c r="K13" s="9">
        <f t="shared" si="4"/>
        <v>151690497.48000002</v>
      </c>
      <c r="L13" s="9">
        <f>SUM(L4:L12)</f>
        <v>93323973.120000005</v>
      </c>
      <c r="M13" s="9">
        <f>SUM(M4:M12)</f>
        <v>37329589.248000003</v>
      </c>
      <c r="N13" s="9">
        <f>SUM(N4:N12)</f>
        <v>18664794.624000002</v>
      </c>
      <c r="O13" s="9">
        <f t="shared" si="6"/>
        <v>149318356.99200001</v>
      </c>
    </row>
    <row r="14" spans="1:15" s="2" customFormat="1">
      <c r="A14" s="27" t="s">
        <v>17</v>
      </c>
      <c r="B14" s="5" t="s">
        <v>18</v>
      </c>
      <c r="C14" s="6" t="s">
        <v>73</v>
      </c>
      <c r="D14" s="8">
        <v>5061644.28</v>
      </c>
      <c r="E14" s="7">
        <v>2024657.7</v>
      </c>
      <c r="F14" s="7">
        <v>1012328.8560000001</v>
      </c>
      <c r="G14" s="4">
        <f t="shared" si="2"/>
        <v>8098630.8360000011</v>
      </c>
      <c r="H14" s="4">
        <v>5045140.625</v>
      </c>
      <c r="I14" s="4">
        <f t="shared" si="0"/>
        <v>2018056.25</v>
      </c>
      <c r="J14" s="4">
        <f t="shared" ref="J14:J24" si="7">H14*0.2</f>
        <v>1009028.125</v>
      </c>
      <c r="K14" s="4">
        <f t="shared" si="4"/>
        <v>8072225</v>
      </c>
      <c r="L14" s="19">
        <v>5012457.915</v>
      </c>
      <c r="M14" s="4">
        <f t="shared" ref="M14:M24" si="8">L14*0.4</f>
        <v>2004983.1660000002</v>
      </c>
      <c r="N14" s="19">
        <f t="shared" ref="N14:N24" si="9">L14*0.2</f>
        <v>1002491.5830000001</v>
      </c>
      <c r="O14" s="4">
        <f t="shared" si="6"/>
        <v>8019932.6640000008</v>
      </c>
    </row>
    <row r="15" spans="1:15" s="2" customFormat="1">
      <c r="A15" s="27"/>
      <c r="B15" s="5" t="s">
        <v>19</v>
      </c>
      <c r="C15" s="6" t="s">
        <v>56</v>
      </c>
      <c r="D15" s="8">
        <v>4901686.0599999996</v>
      </c>
      <c r="E15" s="7">
        <v>1960674.42</v>
      </c>
      <c r="F15" s="7">
        <v>980337.21199999994</v>
      </c>
      <c r="G15" s="4">
        <f t="shared" si="2"/>
        <v>7842697.6919999998</v>
      </c>
      <c r="H15" s="4">
        <v>4789126.9550000001</v>
      </c>
      <c r="I15" s="4">
        <f t="shared" si="0"/>
        <v>1915650.7820000001</v>
      </c>
      <c r="J15" s="4">
        <f t="shared" si="7"/>
        <v>957825.39100000006</v>
      </c>
      <c r="K15" s="4">
        <f t="shared" si="4"/>
        <v>7662603.1279999996</v>
      </c>
      <c r="L15" s="19">
        <v>4537965.54</v>
      </c>
      <c r="M15" s="4">
        <f t="shared" si="8"/>
        <v>1815186.216</v>
      </c>
      <c r="N15" s="19">
        <f t="shared" si="9"/>
        <v>907593.10800000001</v>
      </c>
      <c r="O15" s="4">
        <f t="shared" si="6"/>
        <v>7260744.8640000001</v>
      </c>
    </row>
    <row r="16" spans="1:15" s="2" customFormat="1">
      <c r="A16" s="27"/>
      <c r="B16" s="5" t="s">
        <v>20</v>
      </c>
      <c r="C16" s="6" t="s">
        <v>57</v>
      </c>
      <c r="D16" s="8">
        <v>25489503.879999999</v>
      </c>
      <c r="E16" s="7">
        <v>10195801.539999999</v>
      </c>
      <c r="F16" s="7">
        <v>5097900.7760000005</v>
      </c>
      <c r="G16" s="4">
        <f t="shared" si="2"/>
        <v>40783206.196000002</v>
      </c>
      <c r="H16" s="4">
        <v>25082442.260000002</v>
      </c>
      <c r="I16" s="4">
        <f t="shared" si="0"/>
        <v>10032976.904000001</v>
      </c>
      <c r="J16" s="4">
        <f t="shared" si="7"/>
        <v>5016488.4520000005</v>
      </c>
      <c r="K16" s="4">
        <f t="shared" si="4"/>
        <v>40131907.616000004</v>
      </c>
      <c r="L16" s="19">
        <v>24751612.785</v>
      </c>
      <c r="M16" s="4">
        <f t="shared" si="8"/>
        <v>9900645.1140000001</v>
      </c>
      <c r="N16" s="19">
        <f t="shared" si="9"/>
        <v>4950322.557</v>
      </c>
      <c r="O16" s="4">
        <f t="shared" si="6"/>
        <v>39602580.456</v>
      </c>
    </row>
    <row r="17" spans="1:15" s="2" customFormat="1">
      <c r="A17" s="27"/>
      <c r="B17" s="5" t="s">
        <v>21</v>
      </c>
      <c r="C17" s="6" t="s">
        <v>74</v>
      </c>
      <c r="D17" s="8">
        <v>9103292.2699999996</v>
      </c>
      <c r="E17" s="7">
        <v>3641316.9</v>
      </c>
      <c r="F17" s="7">
        <v>1820658.4539999999</v>
      </c>
      <c r="G17" s="4">
        <f t="shared" si="2"/>
        <v>14565267.624</v>
      </c>
      <c r="H17" s="4">
        <v>8828549.5950000007</v>
      </c>
      <c r="I17" s="4">
        <f t="shared" si="0"/>
        <v>3531419.8380000005</v>
      </c>
      <c r="J17" s="4">
        <f t="shared" si="7"/>
        <v>1765709.9190000002</v>
      </c>
      <c r="K17" s="4">
        <f t="shared" si="4"/>
        <v>14125679.352000002</v>
      </c>
      <c r="L17" s="19">
        <v>8679221.4600000009</v>
      </c>
      <c r="M17" s="4">
        <f t="shared" si="8"/>
        <v>3471688.5840000007</v>
      </c>
      <c r="N17" s="19">
        <f t="shared" si="9"/>
        <v>1735844.2920000004</v>
      </c>
      <c r="O17" s="4">
        <f t="shared" si="6"/>
        <v>13886754.336000003</v>
      </c>
    </row>
    <row r="18" spans="1:15" s="2" customFormat="1">
      <c r="A18" s="27"/>
      <c r="B18" s="5" t="s">
        <v>22</v>
      </c>
      <c r="C18" s="6" t="s">
        <v>58</v>
      </c>
      <c r="D18" s="8">
        <v>14051224.140000001</v>
      </c>
      <c r="E18" s="7">
        <v>5620489.6399999997</v>
      </c>
      <c r="F18" s="7">
        <v>2810244.8280000002</v>
      </c>
      <c r="G18" s="4">
        <f t="shared" si="2"/>
        <v>22481958.608000003</v>
      </c>
      <c r="H18" s="4">
        <v>14208530.43</v>
      </c>
      <c r="I18" s="4">
        <f t="shared" si="0"/>
        <v>5683412.1720000003</v>
      </c>
      <c r="J18" s="4">
        <f t="shared" si="7"/>
        <v>2841706.0860000001</v>
      </c>
      <c r="K18" s="4">
        <f t="shared" si="4"/>
        <v>22733648.687999997</v>
      </c>
      <c r="L18" s="19">
        <v>14063578.345000001</v>
      </c>
      <c r="M18" s="4">
        <f t="shared" si="8"/>
        <v>5625431.3380000005</v>
      </c>
      <c r="N18" s="19">
        <f t="shared" si="9"/>
        <v>2812715.6690000002</v>
      </c>
      <c r="O18" s="4">
        <f t="shared" si="6"/>
        <v>22501725.352000002</v>
      </c>
    </row>
    <row r="19" spans="1:15" s="2" customFormat="1">
      <c r="A19" s="27"/>
      <c r="B19" s="5" t="s">
        <v>23</v>
      </c>
      <c r="C19" s="6" t="s">
        <v>59</v>
      </c>
      <c r="D19" s="8">
        <v>6570409.79</v>
      </c>
      <c r="E19" s="7">
        <v>2628163.91</v>
      </c>
      <c r="F19" s="7">
        <v>1314081.9580000001</v>
      </c>
      <c r="G19" s="4">
        <f t="shared" si="2"/>
        <v>10512655.658</v>
      </c>
      <c r="H19" s="4">
        <v>6760568.29</v>
      </c>
      <c r="I19" s="4">
        <f t="shared" si="0"/>
        <v>2704227.3160000001</v>
      </c>
      <c r="J19" s="4">
        <f t="shared" si="7"/>
        <v>1352113.6580000001</v>
      </c>
      <c r="K19" s="4">
        <f t="shared" si="4"/>
        <v>10816909.264</v>
      </c>
      <c r="L19" s="19">
        <v>6471523.0700000003</v>
      </c>
      <c r="M19" s="4">
        <f t="shared" si="8"/>
        <v>2588609.2280000001</v>
      </c>
      <c r="N19" s="19">
        <f t="shared" si="9"/>
        <v>1294304.6140000001</v>
      </c>
      <c r="O19" s="4">
        <f t="shared" si="6"/>
        <v>10354436.912</v>
      </c>
    </row>
    <row r="20" spans="1:15" s="2" customFormat="1">
      <c r="A20" s="27"/>
      <c r="B20" s="5" t="s">
        <v>24</v>
      </c>
      <c r="C20" s="6" t="s">
        <v>60</v>
      </c>
      <c r="D20" s="8">
        <v>2742155.14</v>
      </c>
      <c r="E20" s="7">
        <v>1096862.05</v>
      </c>
      <c r="F20" s="7">
        <v>548431.02800000005</v>
      </c>
      <c r="G20" s="4">
        <f t="shared" si="2"/>
        <v>4387448.2180000003</v>
      </c>
      <c r="H20" s="4">
        <v>0</v>
      </c>
      <c r="I20" s="4">
        <f t="shared" si="0"/>
        <v>0</v>
      </c>
      <c r="J20" s="4">
        <f t="shared" si="7"/>
        <v>0</v>
      </c>
      <c r="K20" s="4">
        <f t="shared" si="4"/>
        <v>0</v>
      </c>
      <c r="L20" s="19">
        <v>0</v>
      </c>
      <c r="M20" s="4">
        <f t="shared" si="8"/>
        <v>0</v>
      </c>
      <c r="N20" s="19">
        <f t="shared" si="9"/>
        <v>0</v>
      </c>
      <c r="O20" s="4">
        <f t="shared" si="6"/>
        <v>0</v>
      </c>
    </row>
    <row r="21" spans="1:15" s="2" customFormat="1">
      <c r="A21" s="27"/>
      <c r="B21" s="5" t="s">
        <v>19</v>
      </c>
      <c r="C21" s="6" t="s">
        <v>61</v>
      </c>
      <c r="D21" s="8">
        <v>9977706.2699999996</v>
      </c>
      <c r="E21" s="7">
        <v>3991082.5</v>
      </c>
      <c r="F21" s="7">
        <v>1995541.254</v>
      </c>
      <c r="G21" s="4">
        <f t="shared" si="2"/>
        <v>15964330.024</v>
      </c>
      <c r="H21" s="4">
        <v>9773416.3699999992</v>
      </c>
      <c r="I21" s="4">
        <f t="shared" si="0"/>
        <v>3909366.548</v>
      </c>
      <c r="J21" s="4">
        <f t="shared" si="7"/>
        <v>1954683.274</v>
      </c>
      <c r="K21" s="4">
        <f t="shared" si="4"/>
        <v>15637466.192</v>
      </c>
      <c r="L21" s="19">
        <v>9052009.6649999991</v>
      </c>
      <c r="M21" s="4">
        <f t="shared" si="8"/>
        <v>3620803.8659999999</v>
      </c>
      <c r="N21" s="19">
        <f t="shared" si="9"/>
        <v>1810401.933</v>
      </c>
      <c r="O21" s="4">
        <f t="shared" si="6"/>
        <v>14483215.464</v>
      </c>
    </row>
    <row r="22" spans="1:15" s="2" customFormat="1">
      <c r="A22" s="27"/>
      <c r="B22" s="5" t="s">
        <v>25</v>
      </c>
      <c r="C22" s="6" t="s">
        <v>62</v>
      </c>
      <c r="D22" s="8">
        <v>7724757.8200000003</v>
      </c>
      <c r="E22" s="7">
        <v>3089903.12</v>
      </c>
      <c r="F22" s="7">
        <v>1544951.5640000002</v>
      </c>
      <c r="G22" s="4">
        <f t="shared" si="2"/>
        <v>12359612.504000001</v>
      </c>
      <c r="H22" s="4">
        <v>7692555.9000000004</v>
      </c>
      <c r="I22" s="4">
        <f t="shared" si="0"/>
        <v>3077022.3600000003</v>
      </c>
      <c r="J22" s="4">
        <f t="shared" si="7"/>
        <v>1538511.1800000002</v>
      </c>
      <c r="K22" s="4">
        <f t="shared" si="4"/>
        <v>12308089.440000001</v>
      </c>
      <c r="L22" s="19">
        <v>7157017.9800000004</v>
      </c>
      <c r="M22" s="4">
        <f t="shared" si="8"/>
        <v>2862807.1920000003</v>
      </c>
      <c r="N22" s="19">
        <f t="shared" si="9"/>
        <v>1431403.5960000001</v>
      </c>
      <c r="O22" s="4">
        <f t="shared" si="6"/>
        <v>11451228.768000001</v>
      </c>
    </row>
    <row r="23" spans="1:15" s="2" customFormat="1">
      <c r="A23" s="27"/>
      <c r="B23" s="5" t="s">
        <v>26</v>
      </c>
      <c r="C23" s="6" t="s">
        <v>63</v>
      </c>
      <c r="D23" s="8">
        <v>6981282.54</v>
      </c>
      <c r="E23" s="7">
        <v>2792513.01</v>
      </c>
      <c r="F23" s="7">
        <v>1396256.5080000001</v>
      </c>
      <c r="G23" s="4">
        <f t="shared" si="2"/>
        <v>11170052.058</v>
      </c>
      <c r="H23" s="4">
        <v>8474741.5700000003</v>
      </c>
      <c r="I23" s="4">
        <f t="shared" si="0"/>
        <v>3389896.6280000005</v>
      </c>
      <c r="J23" s="4">
        <f t="shared" si="7"/>
        <v>1694948.3140000002</v>
      </c>
      <c r="K23" s="4">
        <f t="shared" si="4"/>
        <v>13559586.512000002</v>
      </c>
      <c r="L23" s="19">
        <v>8544893.2249999996</v>
      </c>
      <c r="M23" s="4">
        <f t="shared" si="8"/>
        <v>3417957.29</v>
      </c>
      <c r="N23" s="19">
        <f t="shared" si="9"/>
        <v>1708978.645</v>
      </c>
      <c r="O23" s="4">
        <f t="shared" si="6"/>
        <v>13671829.16</v>
      </c>
    </row>
    <row r="24" spans="1:15" s="2" customFormat="1">
      <c r="A24" s="27"/>
      <c r="B24" s="5" t="s">
        <v>27</v>
      </c>
      <c r="C24" s="6" t="s">
        <v>64</v>
      </c>
      <c r="D24" s="8">
        <v>11643293.24</v>
      </c>
      <c r="E24" s="7">
        <v>4657317.29</v>
      </c>
      <c r="F24" s="7">
        <v>2328658.648</v>
      </c>
      <c r="G24" s="4">
        <f t="shared" si="2"/>
        <v>18629269.178000003</v>
      </c>
      <c r="H24" s="4">
        <v>11519031.57</v>
      </c>
      <c r="I24" s="4">
        <f t="shared" si="0"/>
        <v>4607612.6280000005</v>
      </c>
      <c r="J24" s="4">
        <f t="shared" si="7"/>
        <v>2303806.3140000002</v>
      </c>
      <c r="K24" s="4">
        <f t="shared" si="4"/>
        <v>18430450.512000002</v>
      </c>
      <c r="L24" s="19">
        <v>11080516.835000001</v>
      </c>
      <c r="M24" s="4">
        <f t="shared" si="8"/>
        <v>4432206.7340000002</v>
      </c>
      <c r="N24" s="19">
        <f t="shared" si="9"/>
        <v>2216103.3670000001</v>
      </c>
      <c r="O24" s="4">
        <f t="shared" si="6"/>
        <v>17728826.936000001</v>
      </c>
    </row>
    <row r="25" spans="1:15" s="10" customFormat="1">
      <c r="A25" s="27"/>
      <c r="B25" s="28" t="s">
        <v>45</v>
      </c>
      <c r="C25" s="29"/>
      <c r="D25" s="9">
        <f>SUM(D14:D24)</f>
        <v>104246955.42999998</v>
      </c>
      <c r="E25" s="9">
        <f>SUM(E14:E24)</f>
        <v>41698782.079999998</v>
      </c>
      <c r="F25" s="9">
        <f>SUM(F14:F24)</f>
        <v>20849391.086000003</v>
      </c>
      <c r="G25" s="9">
        <f t="shared" si="2"/>
        <v>166795128.59599999</v>
      </c>
      <c r="H25" s="9">
        <f>SUM(H14:H24)</f>
        <v>102174103.565</v>
      </c>
      <c r="I25" s="9">
        <f>SUM(I14:I24)</f>
        <v>40869641.425999999</v>
      </c>
      <c r="J25" s="9">
        <f>SUM(J14:J24)</f>
        <v>20434820.713</v>
      </c>
      <c r="K25" s="9">
        <f t="shared" si="4"/>
        <v>163478565.704</v>
      </c>
      <c r="L25" s="9">
        <f t="shared" ref="L25:N25" si="10">SUM(L14:L24)</f>
        <v>99350796.819999993</v>
      </c>
      <c r="M25" s="9">
        <f t="shared" si="10"/>
        <v>39740318.728</v>
      </c>
      <c r="N25" s="9">
        <f t="shared" si="10"/>
        <v>19870159.364</v>
      </c>
      <c r="O25" s="9">
        <f t="shared" si="6"/>
        <v>158961274.91199997</v>
      </c>
    </row>
    <row r="26" spans="1:15" s="2" customFormat="1">
      <c r="A26" s="26" t="s">
        <v>28</v>
      </c>
      <c r="B26" s="5" t="s">
        <v>29</v>
      </c>
      <c r="C26" s="6" t="s">
        <v>75</v>
      </c>
      <c r="D26" s="8">
        <v>2603801.2799999998</v>
      </c>
      <c r="E26" s="7">
        <v>1041520.51</v>
      </c>
      <c r="F26" s="7">
        <v>520760.25599999999</v>
      </c>
      <c r="G26" s="4">
        <f t="shared" si="2"/>
        <v>4166082.0460000001</v>
      </c>
      <c r="H26" s="4">
        <v>3323672.44</v>
      </c>
      <c r="I26" s="4">
        <f t="shared" si="0"/>
        <v>1329468.976</v>
      </c>
      <c r="J26" s="4">
        <f t="shared" ref="J26:J29" si="11">H26*0.2</f>
        <v>664734.48800000001</v>
      </c>
      <c r="K26" s="4">
        <f t="shared" si="4"/>
        <v>5317875.9040000001</v>
      </c>
      <c r="L26" s="19">
        <v>2560701.9449999998</v>
      </c>
      <c r="M26" s="4">
        <f t="shared" ref="M26:M29" si="12">L26*0.4</f>
        <v>1024280.7779999999</v>
      </c>
      <c r="N26" s="19">
        <f t="shared" ref="N26:N29" si="13">L26*0.2</f>
        <v>512140.38899999997</v>
      </c>
      <c r="O26" s="4">
        <f t="shared" si="6"/>
        <v>4097123.1119999997</v>
      </c>
    </row>
    <row r="27" spans="1:15" s="2" customFormat="1">
      <c r="A27" s="27"/>
      <c r="B27" s="5" t="s">
        <v>30</v>
      </c>
      <c r="C27" s="6" t="s">
        <v>76</v>
      </c>
      <c r="D27" s="8">
        <v>4978731.33</v>
      </c>
      <c r="E27" s="7">
        <v>1991492.53</v>
      </c>
      <c r="F27" s="7">
        <v>995746.26600000006</v>
      </c>
      <c r="G27" s="4">
        <f t="shared" si="2"/>
        <v>7965970.1260000002</v>
      </c>
      <c r="H27" s="4">
        <v>4282744.37</v>
      </c>
      <c r="I27" s="4">
        <f t="shared" si="0"/>
        <v>1713097.7480000001</v>
      </c>
      <c r="J27" s="4">
        <f t="shared" si="11"/>
        <v>856548.87400000007</v>
      </c>
      <c r="K27" s="4">
        <f t="shared" si="4"/>
        <v>6852390.9920000006</v>
      </c>
      <c r="L27" s="19">
        <v>2723826.37</v>
      </c>
      <c r="M27" s="4">
        <f t="shared" si="12"/>
        <v>1089530.5480000002</v>
      </c>
      <c r="N27" s="19">
        <f t="shared" si="13"/>
        <v>544765.27400000009</v>
      </c>
      <c r="O27" s="4">
        <f t="shared" si="6"/>
        <v>4358122.1920000007</v>
      </c>
    </row>
    <row r="28" spans="1:15" s="2" customFormat="1">
      <c r="A28" s="27"/>
      <c r="B28" s="5" t="s">
        <v>31</v>
      </c>
      <c r="C28" s="6" t="s">
        <v>65</v>
      </c>
      <c r="D28" s="8">
        <v>6691374.3899999997</v>
      </c>
      <c r="E28" s="7">
        <v>2676549.75</v>
      </c>
      <c r="F28" s="7">
        <v>1338274.878</v>
      </c>
      <c r="G28" s="4">
        <f t="shared" si="2"/>
        <v>10706199.018000001</v>
      </c>
      <c r="H28" s="4">
        <v>6787098.3250000002</v>
      </c>
      <c r="I28" s="4">
        <f t="shared" si="0"/>
        <v>2714839.33</v>
      </c>
      <c r="J28" s="4">
        <f t="shared" si="11"/>
        <v>1357419.665</v>
      </c>
      <c r="K28" s="4">
        <f t="shared" si="4"/>
        <v>10859357.32</v>
      </c>
      <c r="L28" s="19">
        <v>7426947.0650000004</v>
      </c>
      <c r="M28" s="4">
        <f t="shared" si="12"/>
        <v>2970778.8260000004</v>
      </c>
      <c r="N28" s="19">
        <f t="shared" si="13"/>
        <v>1485389.4130000002</v>
      </c>
      <c r="O28" s="4">
        <f t="shared" si="6"/>
        <v>11883115.304000001</v>
      </c>
    </row>
    <row r="29" spans="1:15" s="2" customFormat="1">
      <c r="A29" s="27"/>
      <c r="B29" s="5" t="s">
        <v>32</v>
      </c>
      <c r="C29" s="6" t="s">
        <v>66</v>
      </c>
      <c r="D29" s="8">
        <v>3642574.98</v>
      </c>
      <c r="E29" s="7">
        <v>1457029.99</v>
      </c>
      <c r="F29" s="7">
        <v>728514.99600000004</v>
      </c>
      <c r="G29" s="4">
        <f t="shared" si="2"/>
        <v>5828119.966</v>
      </c>
      <c r="H29" s="4">
        <v>3721818.72</v>
      </c>
      <c r="I29" s="4">
        <f t="shared" si="0"/>
        <v>1488727.4880000001</v>
      </c>
      <c r="J29" s="4">
        <f t="shared" si="11"/>
        <v>744363.74400000006</v>
      </c>
      <c r="K29" s="4">
        <f t="shared" si="4"/>
        <v>5954909.9520000005</v>
      </c>
      <c r="L29" s="19">
        <v>3757986.415</v>
      </c>
      <c r="M29" s="4">
        <f t="shared" si="12"/>
        <v>1503194.5660000001</v>
      </c>
      <c r="N29" s="19">
        <f t="shared" si="13"/>
        <v>751597.28300000005</v>
      </c>
      <c r="O29" s="4">
        <f t="shared" si="6"/>
        <v>6012778.2640000004</v>
      </c>
    </row>
    <row r="30" spans="1:15" s="10" customFormat="1">
      <c r="A30" s="27"/>
      <c r="B30" s="28" t="s">
        <v>16</v>
      </c>
      <c r="C30" s="29"/>
      <c r="D30" s="9">
        <f>SUM(D26:D29)</f>
        <v>17916481.98</v>
      </c>
      <c r="E30" s="9">
        <f t="shared" ref="E30:J30" si="14">SUM(E26:E29)</f>
        <v>7166592.7800000003</v>
      </c>
      <c r="F30" s="9">
        <f t="shared" si="14"/>
        <v>3583296.3960000006</v>
      </c>
      <c r="G30" s="9">
        <f t="shared" si="2"/>
        <v>28666371.156000003</v>
      </c>
      <c r="H30" s="9">
        <f t="shared" si="14"/>
        <v>18115333.855</v>
      </c>
      <c r="I30" s="9">
        <f t="shared" si="14"/>
        <v>7246133.5420000004</v>
      </c>
      <c r="J30" s="9">
        <f t="shared" si="14"/>
        <v>3623066.7710000002</v>
      </c>
      <c r="K30" s="9">
        <f t="shared" si="4"/>
        <v>28984534.168000001</v>
      </c>
      <c r="L30" s="9">
        <f t="shared" ref="L30:N30" si="15">SUM(L26:L29)</f>
        <v>16469461.794999998</v>
      </c>
      <c r="M30" s="9">
        <f t="shared" si="15"/>
        <v>6587784.7180000003</v>
      </c>
      <c r="N30" s="9">
        <f t="shared" si="15"/>
        <v>3293892.3590000002</v>
      </c>
      <c r="O30" s="9">
        <f t="shared" si="6"/>
        <v>26351138.871999998</v>
      </c>
    </row>
    <row r="31" spans="1:15" s="2" customFormat="1">
      <c r="A31" s="11" t="s">
        <v>33</v>
      </c>
      <c r="B31" s="5" t="s">
        <v>34</v>
      </c>
      <c r="C31" s="6" t="s">
        <v>67</v>
      </c>
      <c r="D31" s="8">
        <v>12713929.32</v>
      </c>
      <c r="E31" s="7">
        <v>5085571.72</v>
      </c>
      <c r="F31" s="7">
        <v>2542785.8640000001</v>
      </c>
      <c r="G31" s="4">
        <f t="shared" si="2"/>
        <v>20342286.903999999</v>
      </c>
      <c r="H31" s="4">
        <v>12512622.789999999</v>
      </c>
      <c r="I31" s="4">
        <f t="shared" si="0"/>
        <v>5005049.1159999995</v>
      </c>
      <c r="J31" s="4">
        <f t="shared" ref="J31:J34" si="16">H31*0.2</f>
        <v>2502524.5579999997</v>
      </c>
      <c r="K31" s="4">
        <f t="shared" si="4"/>
        <v>20020196.463999998</v>
      </c>
      <c r="L31" s="19">
        <v>12703736.02</v>
      </c>
      <c r="M31" s="4">
        <f t="shared" ref="M31:M34" si="17">L31*0.4</f>
        <v>5081494.4079999998</v>
      </c>
      <c r="N31" s="19">
        <f t="shared" ref="N31:N34" si="18">L31*0.2</f>
        <v>2540747.2039999999</v>
      </c>
      <c r="O31" s="4">
        <f t="shared" si="6"/>
        <v>20325977.631999999</v>
      </c>
    </row>
    <row r="32" spans="1:15" s="2" customFormat="1">
      <c r="A32" s="11" t="s">
        <v>35</v>
      </c>
      <c r="B32" s="5" t="s">
        <v>36</v>
      </c>
      <c r="C32" s="6" t="s">
        <v>68</v>
      </c>
      <c r="D32" s="8">
        <v>13239251.43</v>
      </c>
      <c r="E32" s="7">
        <v>5295700.5599999996</v>
      </c>
      <c r="F32" s="7">
        <v>2647850.2860000003</v>
      </c>
      <c r="G32" s="4">
        <f t="shared" si="2"/>
        <v>21182802.276000001</v>
      </c>
      <c r="H32" s="4">
        <v>15642210.975</v>
      </c>
      <c r="I32" s="4">
        <f t="shared" si="0"/>
        <v>6256884.3900000006</v>
      </c>
      <c r="J32" s="4">
        <f t="shared" si="16"/>
        <v>3128442.1950000003</v>
      </c>
      <c r="K32" s="4">
        <f t="shared" si="4"/>
        <v>25027537.560000002</v>
      </c>
      <c r="L32" s="19">
        <v>16504251.984999999</v>
      </c>
      <c r="M32" s="4">
        <f t="shared" si="17"/>
        <v>6601700.7939999998</v>
      </c>
      <c r="N32" s="19">
        <f t="shared" si="18"/>
        <v>3300850.3969999999</v>
      </c>
      <c r="O32" s="4">
        <f t="shared" si="6"/>
        <v>26406803.175999999</v>
      </c>
    </row>
    <row r="33" spans="1:15" s="12" customFormat="1">
      <c r="A33" s="26" t="s">
        <v>37</v>
      </c>
      <c r="B33" s="5" t="s">
        <v>36</v>
      </c>
      <c r="C33" s="6" t="s">
        <v>77</v>
      </c>
      <c r="D33" s="8">
        <v>6497141.6299999999</v>
      </c>
      <c r="E33" s="7">
        <v>2598856.64</v>
      </c>
      <c r="F33" s="7">
        <v>1299428.3260000001</v>
      </c>
      <c r="G33" s="4">
        <f t="shared" si="2"/>
        <v>10395426.595999999</v>
      </c>
      <c r="H33" s="4">
        <v>6812999.7350000003</v>
      </c>
      <c r="I33" s="4">
        <f t="shared" si="0"/>
        <v>2725199.8940000003</v>
      </c>
      <c r="J33" s="4">
        <f t="shared" si="16"/>
        <v>1362599.9470000002</v>
      </c>
      <c r="K33" s="4">
        <f t="shared" si="4"/>
        <v>10900799.576000001</v>
      </c>
      <c r="L33" s="19">
        <v>7244178.5</v>
      </c>
      <c r="M33" s="4">
        <f t="shared" si="17"/>
        <v>2897671.4000000004</v>
      </c>
      <c r="N33" s="19">
        <f t="shared" si="18"/>
        <v>1448835.7000000002</v>
      </c>
      <c r="O33" s="4">
        <f t="shared" si="6"/>
        <v>11590685.600000001</v>
      </c>
    </row>
    <row r="34" spans="1:15" s="12" customFormat="1">
      <c r="A34" s="27"/>
      <c r="B34" s="5" t="s">
        <v>38</v>
      </c>
      <c r="C34" s="6" t="s">
        <v>69</v>
      </c>
      <c r="D34" s="8">
        <v>5956791.4100000001</v>
      </c>
      <c r="E34" s="7">
        <v>2382716.5499999998</v>
      </c>
      <c r="F34" s="7">
        <v>1191358.2820000001</v>
      </c>
      <c r="G34" s="4">
        <f t="shared" si="2"/>
        <v>9530866.2420000006</v>
      </c>
      <c r="H34" s="4">
        <v>6787622.5549999997</v>
      </c>
      <c r="I34" s="4">
        <f t="shared" si="0"/>
        <v>2715049.0219999999</v>
      </c>
      <c r="J34" s="4">
        <f t="shared" si="16"/>
        <v>1357524.5109999999</v>
      </c>
      <c r="K34" s="4">
        <f t="shared" si="4"/>
        <v>10860196.088</v>
      </c>
      <c r="L34" s="19">
        <v>7421149.3250000002</v>
      </c>
      <c r="M34" s="4">
        <f t="shared" si="17"/>
        <v>2968459.7300000004</v>
      </c>
      <c r="N34" s="19">
        <f t="shared" si="18"/>
        <v>1484229.8650000002</v>
      </c>
      <c r="O34" s="4">
        <f t="shared" si="6"/>
        <v>11873838.92</v>
      </c>
    </row>
    <row r="35" spans="1:15" s="2" customFormat="1">
      <c r="A35" s="27"/>
      <c r="B35" s="13" t="s">
        <v>16</v>
      </c>
      <c r="C35" s="14"/>
      <c r="D35" s="9">
        <f>SUM(D33:D34)</f>
        <v>12453933.039999999</v>
      </c>
      <c r="E35" s="9">
        <f t="shared" ref="E35:J35" si="19">SUM(E33:E34)</f>
        <v>4981573.1899999995</v>
      </c>
      <c r="F35" s="9">
        <f t="shared" si="19"/>
        <v>2490786.608</v>
      </c>
      <c r="G35" s="9">
        <f t="shared" si="2"/>
        <v>19926292.837999996</v>
      </c>
      <c r="H35" s="9">
        <f t="shared" si="19"/>
        <v>13600622.289999999</v>
      </c>
      <c r="I35" s="9">
        <f t="shared" si="19"/>
        <v>5440248.9160000002</v>
      </c>
      <c r="J35" s="9">
        <f t="shared" si="19"/>
        <v>2720124.4580000001</v>
      </c>
      <c r="K35" s="9">
        <f t="shared" si="4"/>
        <v>21760995.664000001</v>
      </c>
      <c r="L35" s="9">
        <f t="shared" ref="L35:N35" si="20">SUM(L33:L34)</f>
        <v>14665327.824999999</v>
      </c>
      <c r="M35" s="9">
        <f t="shared" si="20"/>
        <v>5866131.1300000008</v>
      </c>
      <c r="N35" s="9">
        <f t="shared" si="20"/>
        <v>2933065.5650000004</v>
      </c>
      <c r="O35" s="9">
        <f t="shared" si="6"/>
        <v>23464524.52</v>
      </c>
    </row>
    <row r="36" spans="1:15" s="2" customFormat="1">
      <c r="A36" s="11" t="s">
        <v>39</v>
      </c>
      <c r="B36" s="5" t="s">
        <v>40</v>
      </c>
      <c r="C36" s="6" t="s">
        <v>70</v>
      </c>
      <c r="D36" s="8">
        <v>7338000.7599999998</v>
      </c>
      <c r="E36" s="7">
        <v>2935200.3</v>
      </c>
      <c r="F36" s="7">
        <v>1467600.152</v>
      </c>
      <c r="G36" s="4">
        <f t="shared" si="2"/>
        <v>11740801.211999999</v>
      </c>
      <c r="H36" s="4">
        <v>7835092.3550000004</v>
      </c>
      <c r="I36" s="4">
        <f t="shared" si="0"/>
        <v>3134036.9420000003</v>
      </c>
      <c r="J36" s="4">
        <f t="shared" ref="J36:J38" si="21">H36*0.2</f>
        <v>1567018.4710000001</v>
      </c>
      <c r="K36" s="4">
        <f t="shared" si="4"/>
        <v>12536147.768000001</v>
      </c>
      <c r="L36" s="19">
        <v>8237836.3200000003</v>
      </c>
      <c r="M36" s="4">
        <f t="shared" ref="M36:M38" si="22">L36*0.4</f>
        <v>3295134.5280000004</v>
      </c>
      <c r="N36" s="19">
        <f t="shared" ref="N36:N38" si="23">L36*0.2</f>
        <v>1647567.2640000002</v>
      </c>
      <c r="O36" s="4">
        <f t="shared" si="6"/>
        <v>13180538.112000002</v>
      </c>
    </row>
    <row r="37" spans="1:15" s="2" customFormat="1">
      <c r="A37" s="11" t="s">
        <v>41</v>
      </c>
      <c r="B37" s="5" t="s">
        <v>41</v>
      </c>
      <c r="C37" s="6" t="s">
        <v>71</v>
      </c>
      <c r="D37" s="8">
        <v>13895161.82</v>
      </c>
      <c r="E37" s="7">
        <v>5558064.7199999997</v>
      </c>
      <c r="F37" s="7">
        <v>2779032.3640000001</v>
      </c>
      <c r="G37" s="4">
        <f t="shared" si="2"/>
        <v>22232258.903999999</v>
      </c>
      <c r="H37" s="4">
        <v>14726390.695</v>
      </c>
      <c r="I37" s="4">
        <f t="shared" si="0"/>
        <v>5890556.2780000009</v>
      </c>
      <c r="J37" s="4">
        <f t="shared" si="21"/>
        <v>2945278.1390000004</v>
      </c>
      <c r="K37" s="4">
        <f t="shared" si="4"/>
        <v>23562225.112000003</v>
      </c>
      <c r="L37" s="19">
        <v>14775333.865</v>
      </c>
      <c r="M37" s="4">
        <f t="shared" si="22"/>
        <v>5910133.5460000001</v>
      </c>
      <c r="N37" s="19">
        <f t="shared" si="23"/>
        <v>2955066.773</v>
      </c>
      <c r="O37" s="4">
        <f t="shared" si="6"/>
        <v>23640534.184</v>
      </c>
    </row>
    <row r="38" spans="1:15" s="2" customFormat="1">
      <c r="A38" s="11" t="s">
        <v>42</v>
      </c>
      <c r="B38" s="5" t="s">
        <v>42</v>
      </c>
      <c r="C38" s="6" t="s">
        <v>72</v>
      </c>
      <c r="D38" s="8">
        <v>3412015.67</v>
      </c>
      <c r="E38" s="7">
        <v>1364806.26</v>
      </c>
      <c r="F38" s="7">
        <v>682403.13400000008</v>
      </c>
      <c r="G38" s="4">
        <f t="shared" si="2"/>
        <v>5459225.0639999993</v>
      </c>
      <c r="H38" s="4">
        <v>3606928.41</v>
      </c>
      <c r="I38" s="4">
        <f t="shared" si="0"/>
        <v>1442771.3640000001</v>
      </c>
      <c r="J38" s="4">
        <f t="shared" si="21"/>
        <v>721385.68200000003</v>
      </c>
      <c r="K38" s="4">
        <f t="shared" si="4"/>
        <v>5771085.4560000002</v>
      </c>
      <c r="L38" s="19">
        <v>3021276.82</v>
      </c>
      <c r="M38" s="4">
        <f t="shared" si="22"/>
        <v>1208510.7279999999</v>
      </c>
      <c r="N38" s="19">
        <f t="shared" si="23"/>
        <v>604255.36399999994</v>
      </c>
      <c r="O38" s="4">
        <f t="shared" si="6"/>
        <v>4834042.9119999995</v>
      </c>
    </row>
    <row r="39" spans="1:15" s="16" customFormat="1" ht="23.25" hidden="1" customHeight="1" thickBot="1">
      <c r="A39" s="24" t="s">
        <v>43</v>
      </c>
      <c r="B39" s="24"/>
      <c r="C39" s="25"/>
      <c r="D39" s="15">
        <v>5472798.4018750004</v>
      </c>
      <c r="E39" s="15">
        <v>2189119.36075</v>
      </c>
      <c r="F39" s="15"/>
      <c r="G39" s="15">
        <f>SUM(D39:E39)</f>
        <v>7661917.7626250004</v>
      </c>
    </row>
    <row r="40" spans="1:15">
      <c r="B40" s="23" t="s">
        <v>79</v>
      </c>
    </row>
    <row r="41" spans="1:15">
      <c r="B41" s="23" t="s">
        <v>80</v>
      </c>
    </row>
    <row r="1048566" spans="11:11">
      <c r="K1048566" s="18" t="e">
        <f>SUM(#REF!)</f>
        <v>#REF!</v>
      </c>
    </row>
  </sheetData>
  <mergeCells count="13">
    <mergeCell ref="A39:C39"/>
    <mergeCell ref="A26:A30"/>
    <mergeCell ref="B30:C30"/>
    <mergeCell ref="A33:A35"/>
    <mergeCell ref="L2:O2"/>
    <mergeCell ref="A14:A25"/>
    <mergeCell ref="B25:C25"/>
    <mergeCell ref="A2:B3"/>
    <mergeCell ref="C2:C3"/>
    <mergeCell ref="D2:G2"/>
    <mergeCell ref="H2:K2"/>
    <mergeCell ref="A4:A13"/>
    <mergeCell ref="B13:C13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마권매출관련제세납부실적(2011~2013년)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</dc:creator>
  <cp:lastModifiedBy>user</cp:lastModifiedBy>
  <dcterms:created xsi:type="dcterms:W3CDTF">2013-01-25T00:59:47Z</dcterms:created>
  <dcterms:modified xsi:type="dcterms:W3CDTF">2014-10-27T07:30:04Z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imestamp0">
    <vt:lpwstr>AAAAAAEAAAABAAAAAQAAAAEAAAAAAIA/AACAPwCAnUIAgJ1CAQAAAAAAAAABAAAAAAAAAAMAAAAAAAAAS1NUAAAAAAAAAAAAAAAAAJB+AAAAAAAAy0ZLVAAAAAAFAAAAAAAAAHcMAAAwggxzBgkqhkiG9w0BBwKgggxkMIIMYAIBAzEPMA0GCWCGSAFlAwQCAwUAMIIBWAYLKoZIhvcNAQkQAQSgggFHBIIBQzCCAT8CAQEGCiqDGoaNIQIBBwI</vt:lpwstr>
  </property>
  <property fmtid="{D5CDD505-2E9C-101B-9397-08002B2CF9AE}" pid="3" name="_Timestamp1">
    <vt:lpwstr>wUTANBglghkgBZQMEAgMFAARA1k2XAG6xzvQkpYRS+Rj922uZhuVQTMkxpXDyzBtXB3kLBtSNHhk5yjWVtM6HRoW4AU2JHIaOd1UJKaciPceNPwIGVD+nvxFUGBMyMDE0MTAyNTA2NDQyNy4zNjJaMASAAgH0AihKS0xNTkFCQ0RFRUZHSElGR0hJSlpBQkNES0xNTk9VVldYWVBRUlNUoIGNpIGKMIGHMQswCQYDVQQGEwJLUjEcMBoGA1UECg</vt:lpwstr>
  </property>
  <property fmtid="{D5CDD505-2E9C-101B-9397-08002B2CF9AE}" pid="4" name="_Timestamp2">
    <vt:lpwstr>wTR292ZXJubWVudCBvZiBLb3JlYTEYMBYGA1UECwwPR3JvdXAgb2YgU2VydmVyMScwJQYDVQQLDB5uQ2lwaGVyIERTRSBFU046M0YyOS0zN0VBLUVFNEQxFzAVBgNVBAMMDkdUU0ExMzExMDAwMDA1oIIILDCCBQ0wggP1oAMCAQICFA/VLbGDX67QG2qmUEPb8m9o/6zhMA0GCSqGSIb3DQEBCwUAMFAxCzAJBgNVBAYTAktSMRwwGgYDVQQKD</vt:lpwstr>
  </property>
  <property fmtid="{D5CDD505-2E9C-101B-9397-08002B2CF9AE}" pid="5" name="_Timestamp3">
    <vt:lpwstr>BNHb3Zlcm5tZW50IG9mIEtvcmVhMQ0wCwYDVQQLDARHUEtJMRQwEgYDVQQDDAtDQTEzMTEwMDAwMTAeFw0xMzEyMjQwMjM5NDVaFw0yMTA5MjIwNjEyMjNaMIGHMQswCQYDVQQGEwJLUjEcMBoGA1UECgwTR292ZXJubWVudCBvZiBLb3JlYTEYMBYGA1UECwwPR3JvdXAgb2YgU2VydmVyMScwJQYDVQQLDB5uQ2lwaGVyIERTRSBFU046M0Yy</vt:lpwstr>
  </property>
  <property fmtid="{D5CDD505-2E9C-101B-9397-08002B2CF9AE}" pid="6" name="_Timestamp4">
    <vt:lpwstr>OS0zN0VBLUVFNEQxFzAVBgNVBAMMDkdUU0ExMzExMDAwMDA1MIIBIjANBgkqhkiG9w0BAQEFAAOCAQ8AMIIBCgKCAQEAyBQR5gcm8cMSgp/4fBT64JkMTkYvDqTInDf+WVaskUgywTObibpiPfmzVtyAkMMHXCYdCCtLdCXDLjRKTdPt04TgGJkzlIlx98GValrJnpNyPSbraHjslzM6ZDtMzYsk+uoFRNXjtxW5n95AKBUfbd6lU9vRwwYcrC0</vt:lpwstr>
  </property>
  <property fmtid="{D5CDD505-2E9C-101B-9397-08002B2CF9AE}" pid="7" name="_Timestamp5">
    <vt:lpwstr>ZqtCcd1hZLLMlEDluWu1FZ0hCysTl/xniSYFt8qWD3rtI12lL8vUSVx9E0keNyMwSmXiBiJ5OSKZ10oWAv2W10HvJsRPCC7CVjaGGESI8efUgMszoOS7sdm5FYzH9n8eOHQq3ZfvGGGaIocR3xG7j898ZSWcR8ETYRyKD13gZQlv3aC30nQIDAQABo4IBpTCCAaEweQYDVR0jBHIwcIAUkqR4F7GqLxnYKz+5sysjFYPVlzWhVKRSMFAxCzAJBg</vt:lpwstr>
  </property>
  <property fmtid="{D5CDD505-2E9C-101B-9397-08002B2CF9AE}" pid="8" name="_Timestamp6">
    <vt:lpwstr>NVBAYTAktSMRwwGgYDVQQKDBNHb3Zlcm5tZW50IG9mIEtvcmVhMQ0wCwYDVQQLDARHUEtJMRQwEgYDVQQDDAtHUEtJUm9vdENBMYICJxIwHQYDVR0OBBYEFPY0URF994OhSSsJgnRtb+CU62x3MAsGA1UdDwQEAwIGwDAWBgNVHSAEDzANMAsGCSqDGoaNIQIBAjAWBgNVHSUBAf8EDDAKBggrBgEFBQcDCDCBjwYDVR0fBIGHMIGEMIGBoH+gf</vt:lpwstr>
  </property>
  <property fmtid="{D5CDD505-2E9C-101B-9397-08002B2CF9AE}" pid="9" name="_Timestamp7">
    <vt:lpwstr>YZ7bGRhcDovL2Nlbi5kaXIuZ28ua3I6Mzg5L2NuPWNybDFwMWRwMTAzOCxjbj1DQTEzMTEwMDAwMSxvdT1HUEtJLG89R292ZXJubWVudCBvZiBLb3JlYSxjPUtSP2NlcnRpZmljYXRlUmV2b2NhdGlvbkxpc3Q7YmluYXJ5MDYGCCsGAQUFBwEBBCowKDAmBggrBgEFBQcwAYYaaHR0cDovL2d2YS5ncGtpLmdvLmtyOjgwMDAwDQYJKoZIhvcN</vt:lpwstr>
  </property>
  <property fmtid="{D5CDD505-2E9C-101B-9397-08002B2CF9AE}" pid="10" name="_Timestamp8">
    <vt:lpwstr>AQELBQADggEBAEDIbdRihdHHDUh8sieDAv3cCSENLYm4U/ts9M8sevN3FBdUIHuTdaYzMGjUUj9VrHRr7gRiOD/6BiliEIQ80c8Y5kOV/YojcB9D51llBF/lMvicoxQ+xvgbYekUxEbCHUYzIjGxyDlIdcxNAR6fopd+hlInO0AnGEaWylbB3KvmHSfRmL4s/qJWeS5/GAkpcF9axuBNWScEEV1Q1bKcaNmWQ1Zn1B2lMUx8KkQACUdo+s4htVE</vt:lpwstr>
  </property>
  <property fmtid="{D5CDD505-2E9C-101B-9397-08002B2CF9AE}" pid="11" name="_Timestamp9">
    <vt:lpwstr>AvuaH+7jk/jcoFXGzgNJPF8CGJi8vvH861PDYjAqZpOyCZdTEzZmU1LeX5n392bMtKuBaQEAHFHkwN+GldPdVhLkQ64WU7kq86GGhggMXMIIB/wIBATCBt6GBjaSBijCBhzELMAkGA1UEBhMCS1IxHDAaBgNVBAoME0dvdmVybm1lbnQgb2YgS29yZWExGDAWBgNVBAsMD0dyb3VwIG9mIFNlcnZlcjEnMCUGA1UECwwebkNpcGhlciBEU0UgRV</vt:lpwstr>
  </property>
  <property fmtid="{D5CDD505-2E9C-101B-9397-08002B2CF9AE}" pid="12" name="_Timestamp10">
    <vt:lpwstr>NOOjNGMjktMzdFQS1FRTREMRcwFQYDVQQDDA5HVFNBMTMxMTAwMDAwNaIlCgEBMAkGBSsOAwIaBQADFQASgox6b4zpWFvu86B3KRm/8abRa6CBjzCBjKSBiTCBhjELMAkGA1UEBhMCS1IxHDAaBgNVBAoME0dvdmVybm1lbnQgb2YgS29yZWExGDAWBgNVBAsMD0dyb3VwIG9mIFNlcnZlcjEnMCUGA1UECwwebkNpcGhlciBOVFMgRVNOOkU2M</vt:lpwstr>
  </property>
  <property fmtid="{D5CDD505-2E9C-101B-9397-08002B2CF9AE}" pid="13" name="_Timestamp11">
    <vt:lpwstr>DAtQTZDQy1FRjBEMRYwFAYDVQQDDA1HVEExMzExMDAwMDAyMA0GCSqGSIb3DQEBCwUAAgUA1/WjNjAiGA8yMDE0MTAyNTA0MTkwMloYDzIwMTQxMDI2MDUxOTAyWjB0MDoGCisGAQQBhFkKBAExLDAqMAoCBQDX9aM2AgEAMAcCAQACAgkaMAcCAQACAhLfMAoCBQDX9wLGAgEAMDYGCisGAQQBhFkKBAIxKDAmMAwGCiqDGoaNIQIBBwGgCjAI</vt:lpwstr>
  </property>
  <property fmtid="{D5CDD505-2E9C-101B-9397-08002B2CF9AE}" pid="14" name="_Timestamp12">
    <vt:lpwstr>AgEAAgMHoSChCjAIAgEAAgMBhqAwDQYJKoZIhvcNAQELBQADggEBALR9AOCgWIgb4mhCLSyvtKDIMConnC6OPRNbbXrUvc9KJf7MsvXWqFjQxskIk6JYvucW1Lj/FnDM1mB7e8t9bumG9/YNWCNlHxB0CriEdPY3aQkRumfLVVu/hhUsInvyx8o1+AZgZs1/4xV/b7+qgC7nTJr02vQJwWATWz5dcGIhnbAbRopjQkXMBWxAjhqN9XpCkJPao1q</vt:lpwstr>
  </property>
  <property fmtid="{D5CDD505-2E9C-101B-9397-08002B2CF9AE}" pid="15" name="_Timestamp13">
    <vt:lpwstr>6KwbbuuGLO1w68gbLnXz7iNOPAFZNlC7tY+yuWIrqsilwbM8fLdoAkCyexLtqDb3aUCP4GJu7rgCZHyU2opOvoz0CVV6OHjNZ9YpfK9TDY94rabcQME1jj0yzB+FtEuU5xIUmBD5oV2QxggK8MIICuAIBATBoMFAxCzAJBgNVBAYTAktSMRwwGgYDVQQKDBNHb3Zlcm5tZW50IG9mIEtvcmVhMQ0wCwYDVQQLDARHUEtJMRQwEgYDVQQDDAtDQT</vt:lpwstr>
  </property>
  <property fmtid="{D5CDD505-2E9C-101B-9397-08002B2CF9AE}" pid="16" name="_Timestamp14">
    <vt:lpwstr>EzMTEwMDAwMQIUD9UtsYNfrtAbaqZQQ9vyb2j/rOEwDQYJYIZIAWUDBAIDBQCgggElMBoGCSqGSIb3DQEJAzENBgsqhkiG9w0BCRABBDBPBgkqhkiG9w0BCQQxQgRAI2CwoWqGi0xIBtNcRHKiWUZL2ojlG8pCDNMwTug4WjSN7eqsb/gAC5bMOyoP7aJIir7SPJzERNWQkKFDNArAFDCBtQYLKoZIhvcNAQkQAgwxgaUwgaIwgZ8wgYQEFBKCj</vt:lpwstr>
  </property>
  <property fmtid="{D5CDD505-2E9C-101B-9397-08002B2CF9AE}" pid="17" name="_Timestamp15">
    <vt:lpwstr>HpvjOlYW+7zoHcpGb/xptFrMGwwVKRSMFAxCzAJBgNVBAYTAktSMRwwGgYDVQQKDBNHb3Zlcm5tZW50IG9mIEtvcmVhMQ0wCwYDVQQLDARHUEtJMRQwEgYDVQQDDAtDQTEzMTEwMDAwMQIUD9UtsYNfrtAbaqZQQ9vyb2j/rOEwFgQUdg4Kv8Y75hr0w8LrF8H8kgPIMpEwDQYJKoZIhvcNAQENBQAEggEAGOY1o5yj+zyYo67MkM3u92bLeiyd</vt:lpwstr>
  </property>
  <property fmtid="{D5CDD505-2E9C-101B-9397-08002B2CF9AE}" pid="18" name="_Timestamp16">
    <vt:lpwstr>GvVKVw+s287/G8ssNooq62t+YBPiwNDcmoz3zyq8tXpuLj62fjJrkiGQJ3watlXPBe2+1hhXnmiaSushkDbl+JC2IjQSbrkKmHevmZexq5BeU+u1CauCTQAs4IDAB3IYrfREfxBJ9+D2vdr6F3nSGtWeDA50HG2yUtEO6sKLX7pET5KFsV7YNq+TN2cOb4IhlTNYXWHlBVSQi4QW4eWrrZpyYlpwLHxWFBsH+a9Ufp39Ich/ldQztg4HEgqWi6r</vt:lpwstr>
  </property>
  <property fmtid="{D5CDD505-2E9C-101B-9397-08002B2CF9AE}" pid="19" name="_Timestamp17">
    <vt:lpwstr>PexUBg4VtoheIEHg6I6RHxqGCWtCE5C+s8biVYKTU/CCabUAevGGq3XjjQw==</vt:lpwstr>
  </property>
</Properties>
</file>